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210" windowWidth="9720" windowHeight="5580" activeTab="0"/>
  </bookViews>
  <sheets>
    <sheet name="DEZEMBRO 2005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<sst xmlns="http://schemas.openxmlformats.org/spreadsheetml/2006/main" count="69" uniqueCount="51">
  <si>
    <t>DATA</t>
  </si>
  <si>
    <t>HISTORICO</t>
  </si>
  <si>
    <t>VALOR</t>
  </si>
  <si>
    <t>MATERIAL DE CONSUMO</t>
  </si>
  <si>
    <t>SOBRA TRANSPORTADA PARA O CAIXA</t>
  </si>
  <si>
    <t>TRANSPORTE COLETIVO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</si>
  <si>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</si>
  <si>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</si>
  <si>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</si>
  <si>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</si>
  <si>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</si>
  <si>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</si>
  <si>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</si>
  <si>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</si>
  <si>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PÁGINA DA ADUNEB</t>
  </si>
  <si>
    <t>TARIFA DE MANUTENÇÃO</t>
  </si>
  <si>
    <t>PASSAGEM</t>
  </si>
  <si>
    <t>TELEFONE</t>
  </si>
  <si>
    <t>MATERIAL DE ESCRITÓRIO</t>
  </si>
  <si>
    <t>LIMPEZA DA CASA DO DOCENTE</t>
  </si>
  <si>
    <t>ASSESSORIA JURÍDICA</t>
  </si>
  <si>
    <t>ALIMENTAÇÃO</t>
  </si>
  <si>
    <t>RAZÃO ANALITICO DE DEZEMBRO  DE 2005</t>
  </si>
  <si>
    <t>CH. 540</t>
  </si>
  <si>
    <t>ASSESSORIA CINTÁBIL - MÊS 11/2005</t>
  </si>
  <si>
    <t>CH. 539</t>
  </si>
  <si>
    <t>DEPÓSITO FUNDO DE MOBILIZAÇÃO</t>
  </si>
  <si>
    <t>TARIFA BANCARIA</t>
  </si>
  <si>
    <t>CH. 541</t>
  </si>
  <si>
    <t>SALÁRIOS / ENCARGOS / 13° / AUXÍLIO TRANSPORTE</t>
  </si>
  <si>
    <t>CH. 544</t>
  </si>
  <si>
    <t>DISPESAS DIVERSAS</t>
  </si>
  <si>
    <t>COFFE BREAK (REGIONAL NIII)</t>
  </si>
  <si>
    <t>ASSINATURA - A TARDE ON LINE</t>
  </si>
  <si>
    <t>COMPLEMENTO P/ CH 545</t>
  </si>
  <si>
    <t>CH. 545</t>
  </si>
  <si>
    <t>CH. 546</t>
  </si>
  <si>
    <t>CH. 547</t>
  </si>
  <si>
    <t>CH. 548</t>
  </si>
  <si>
    <t>CH. 543</t>
  </si>
  <si>
    <t>CH. 542</t>
  </si>
  <si>
    <t>Salvador, 31 de dezembro de 2005.</t>
  </si>
  <si>
    <t>*****SEMINÁRIO DE ORGANIZAÇÃO DO CONGRESSO DOS PESQUISADORES NEGROS/UNEB (ch 543)</t>
  </si>
  <si>
    <t>CONTA DE MANUTENÇÃO</t>
  </si>
  <si>
    <t>DESPESA COM TAXI(DIREÇÃO)</t>
  </si>
  <si>
    <t>MANUTENÇÃO DA PÁGINA DA ADUNEB NA INTERNET</t>
  </si>
  <si>
    <t>SALÁRIO + 13° ASSESSORIA CONTÁBIL</t>
  </si>
  <si>
    <t>HONORÁRIOS CONTÁBEIS</t>
  </si>
  <si>
    <t>ASSESSORIA ADVOCATÍCIA</t>
  </si>
  <si>
    <t>UNIMED / NUTRICASH</t>
  </si>
  <si>
    <t xml:space="preserve">***PASSAGENS RIO/SSA/RIO - PALESTRA PROFA. HELENA LOPES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</si>
</sst>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3" fontId="2" fillId="0" borderId="3" xfId="18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5" xfId="18" applyFont="1" applyBorder="1" applyAlignment="1">
      <alignment/>
    </xf>
    <xf numFmtId="43" fontId="0" fillId="0" borderId="6" xfId="18" applyFont="1" applyBorder="1" applyAlignment="1">
      <alignment/>
    </xf>
    <xf numFmtId="1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3" fontId="0" fillId="0" borderId="11" xfId="18" applyFont="1" applyBorder="1" applyAlignment="1">
      <alignment/>
    </xf>
    <xf numFmtId="0" fontId="0" fillId="0" borderId="12" xfId="0" applyFont="1" applyBorder="1" applyAlignment="1">
      <alignment/>
    </xf>
    <xf numFmtId="43" fontId="2" fillId="0" borderId="13" xfId="18" applyFont="1" applyBorder="1" applyAlignment="1">
      <alignment/>
    </xf>
    <xf numFmtId="43" fontId="0" fillId="0" borderId="0" xfId="18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3" fontId="0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4" xfId="18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43" fontId="0" fillId="0" borderId="15" xfId="18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Alignment="1">
      <alignment/>
    </xf>
    <xf numFmtId="14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43" fontId="4" fillId="0" borderId="6" xfId="18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40" fontId="6" fillId="0" borderId="15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Border="1" applyAlignment="1">
      <alignment/>
    </xf>
    <xf numFmtId="43" fontId="7" fillId="0" borderId="6" xfId="18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workbookViewId="0" topLeftCell="A15">
      <selection activeCell="I30" sqref="I30"/>
    </sheetView>
  </sheetViews>
  <sheetFormatPr defaultColWidth="9.140625" defaultRowHeight="12.75"/>
  <cols>
    <col min="1" max="1" width="11.8515625" style="5" customWidth="1"/>
    <col min="2" max="2" width="10.140625" style="5" customWidth="1"/>
    <col min="3" max="5" width="9.140625" style="5" customWidth="1"/>
    <col min="6" max="6" width="11.140625" style="5" customWidth="1"/>
    <col min="7" max="7" width="12.00390625" style="5" customWidth="1"/>
    <col min="8" max="8" width="5.28125" style="5" customWidth="1"/>
    <col min="9" max="9" width="10.28125" style="5" bestFit="1" customWidth="1"/>
    <col min="10" max="10" width="12.8515625" style="5" customWidth="1"/>
    <col min="11" max="16384" width="9.140625" style="5" customWidth="1"/>
  </cols>
  <sheetData>
    <row r="1" ht="4.5" customHeight="1"/>
    <row r="2" spans="3:9" ht="12.75">
      <c r="C2" s="67" t="s">
        <v>22</v>
      </c>
      <c r="D2" s="67"/>
      <c r="E2" s="67"/>
      <c r="F2" s="67"/>
      <c r="G2" s="67"/>
      <c r="H2" s="67"/>
      <c r="I2" s="67"/>
    </row>
    <row r="3" spans="3:9" ht="12.75">
      <c r="C3" s="18"/>
      <c r="D3" s="18"/>
      <c r="E3" s="18"/>
      <c r="F3" s="18"/>
      <c r="G3" s="18"/>
      <c r="H3" s="18"/>
      <c r="I3" s="18"/>
    </row>
    <row r="4" ht="12.75">
      <c r="A4" s="36" t="s">
        <v>43</v>
      </c>
    </row>
    <row r="5" spans="1:10" ht="12.75">
      <c r="A5" s="8" t="s">
        <v>0</v>
      </c>
      <c r="B5" s="8"/>
      <c r="C5" s="9" t="s">
        <v>1</v>
      </c>
      <c r="D5" s="10"/>
      <c r="E5" s="10"/>
      <c r="F5" s="10"/>
      <c r="G5" s="10"/>
      <c r="H5" s="11"/>
      <c r="I5" s="8"/>
      <c r="J5" s="8" t="s">
        <v>2</v>
      </c>
    </row>
    <row r="6" spans="1:10" s="43" customFormat="1" ht="12.75">
      <c r="A6" s="37">
        <v>38688</v>
      </c>
      <c r="B6" s="38" t="s">
        <v>23</v>
      </c>
      <c r="C6" s="39" t="s">
        <v>24</v>
      </c>
      <c r="D6" s="40"/>
      <c r="E6" s="40"/>
      <c r="F6" s="40"/>
      <c r="G6" s="40"/>
      <c r="H6" s="41"/>
      <c r="I6" s="42"/>
      <c r="J6" s="42">
        <v>450</v>
      </c>
    </row>
    <row r="7" spans="1:10" s="43" customFormat="1" ht="12.75">
      <c r="A7" s="37">
        <v>38692</v>
      </c>
      <c r="B7" s="38" t="s">
        <v>25</v>
      </c>
      <c r="C7" s="44" t="s">
        <v>26</v>
      </c>
      <c r="D7" s="45"/>
      <c r="E7" s="45"/>
      <c r="F7" s="45"/>
      <c r="G7" s="45"/>
      <c r="H7" s="46"/>
      <c r="I7" s="42"/>
      <c r="J7" s="42">
        <v>9273.22</v>
      </c>
    </row>
    <row r="8" spans="1:10" s="43" customFormat="1" ht="12.75">
      <c r="A8" s="37">
        <v>38693</v>
      </c>
      <c r="B8" s="38"/>
      <c r="C8" s="44" t="s">
        <v>27</v>
      </c>
      <c r="D8" s="45"/>
      <c r="E8" s="45"/>
      <c r="F8" s="45"/>
      <c r="G8" s="45"/>
      <c r="H8" s="46"/>
      <c r="I8" s="42"/>
      <c r="J8" s="42">
        <v>0.83</v>
      </c>
    </row>
    <row r="9" spans="1:10" s="43" customFormat="1" ht="12.75">
      <c r="A9" s="37">
        <v>38701</v>
      </c>
      <c r="B9" s="38"/>
      <c r="C9" s="44" t="s">
        <v>15</v>
      </c>
      <c r="D9" s="45"/>
      <c r="E9" s="45"/>
      <c r="F9" s="45"/>
      <c r="G9" s="45"/>
      <c r="H9" s="46"/>
      <c r="I9" s="42"/>
      <c r="J9" s="42">
        <v>15</v>
      </c>
    </row>
    <row r="10" spans="1:10" s="43" customFormat="1" ht="12.75">
      <c r="A10" s="37">
        <v>38706</v>
      </c>
      <c r="B10" s="38" t="s">
        <v>28</v>
      </c>
      <c r="C10" s="47" t="s">
        <v>29</v>
      </c>
      <c r="D10" s="48"/>
      <c r="E10" s="48"/>
      <c r="F10" s="48"/>
      <c r="G10" s="48"/>
      <c r="H10" s="48"/>
      <c r="I10" s="42"/>
      <c r="J10" s="42">
        <v>3461.48</v>
      </c>
    </row>
    <row r="11" spans="1:10" s="43" customFormat="1" ht="12.75">
      <c r="A11" s="37">
        <v>38706</v>
      </c>
      <c r="B11" s="38" t="s">
        <v>30</v>
      </c>
      <c r="C11" s="44" t="s">
        <v>31</v>
      </c>
      <c r="D11" s="45"/>
      <c r="E11" s="45"/>
      <c r="F11" s="45"/>
      <c r="G11" s="45"/>
      <c r="H11" s="46"/>
      <c r="I11" s="42"/>
      <c r="J11" s="42">
        <v>760</v>
      </c>
    </row>
    <row r="12" spans="1:10" ht="12.75">
      <c r="A12" s="15"/>
      <c r="B12" s="16"/>
      <c r="C12" s="56" t="s">
        <v>19</v>
      </c>
      <c r="D12" s="57"/>
      <c r="E12" s="57"/>
      <c r="F12" s="57"/>
      <c r="G12" s="57"/>
      <c r="H12" s="57"/>
      <c r="I12" s="58">
        <f>20+20</f>
        <v>40</v>
      </c>
      <c r="J12" s="14"/>
    </row>
    <row r="13" spans="1:10" ht="12.75">
      <c r="A13" s="15"/>
      <c r="B13" s="16"/>
      <c r="C13" s="59" t="s">
        <v>3</v>
      </c>
      <c r="D13" s="60"/>
      <c r="E13" s="60"/>
      <c r="F13" s="60"/>
      <c r="G13" s="60"/>
      <c r="H13" s="61"/>
      <c r="I13" s="58">
        <f>18.98+6.37+15.54</f>
        <v>40.89</v>
      </c>
      <c r="J13" s="14"/>
    </row>
    <row r="14" spans="1:10" ht="12.75">
      <c r="A14" s="15"/>
      <c r="B14" s="16"/>
      <c r="C14" s="56" t="s">
        <v>32</v>
      </c>
      <c r="D14" s="57"/>
      <c r="E14" s="57"/>
      <c r="F14" s="57"/>
      <c r="G14" s="57"/>
      <c r="H14" s="57"/>
      <c r="I14" s="58">
        <v>320</v>
      </c>
      <c r="J14" s="14"/>
    </row>
    <row r="15" spans="1:10" ht="12.75">
      <c r="A15" s="15"/>
      <c r="B15" s="16"/>
      <c r="C15" s="59" t="s">
        <v>16</v>
      </c>
      <c r="D15" s="60"/>
      <c r="E15" s="60"/>
      <c r="F15" s="60"/>
      <c r="G15" s="60"/>
      <c r="H15" s="61"/>
      <c r="I15" s="58">
        <f>14.09+13.83+13.83+13.83+14.09+14.09</f>
        <v>83.76</v>
      </c>
      <c r="J15" s="14"/>
    </row>
    <row r="16" spans="1:10" ht="12.75">
      <c r="A16" s="15"/>
      <c r="B16" s="16"/>
      <c r="C16" s="56" t="s">
        <v>5</v>
      </c>
      <c r="D16" s="57"/>
      <c r="E16" s="57"/>
      <c r="F16" s="57"/>
      <c r="G16" s="57"/>
      <c r="H16" s="57"/>
      <c r="I16" s="58">
        <f>5.1+3.5+5.1+3.5+6.5</f>
        <v>23.7</v>
      </c>
      <c r="J16" s="14"/>
    </row>
    <row r="17" spans="1:10" ht="12.75">
      <c r="A17" s="15"/>
      <c r="B17" s="16"/>
      <c r="C17" s="59" t="s">
        <v>17</v>
      </c>
      <c r="D17" s="60"/>
      <c r="E17" s="60"/>
      <c r="F17" s="60"/>
      <c r="G17" s="60"/>
      <c r="H17" s="61"/>
      <c r="I17" s="58">
        <v>27.51</v>
      </c>
      <c r="J17" s="14"/>
    </row>
    <row r="18" spans="1:10" ht="12.75">
      <c r="A18" s="15"/>
      <c r="B18" s="16"/>
      <c r="C18" s="59" t="s">
        <v>18</v>
      </c>
      <c r="D18" s="60"/>
      <c r="E18" s="60"/>
      <c r="F18" s="60"/>
      <c r="G18" s="60"/>
      <c r="H18" s="61"/>
      <c r="I18" s="58">
        <v>82.9</v>
      </c>
      <c r="J18" s="14"/>
    </row>
    <row r="19" spans="1:10" ht="12.75">
      <c r="A19" s="15"/>
      <c r="B19" s="19"/>
      <c r="C19" s="59" t="s">
        <v>33</v>
      </c>
      <c r="D19" s="60"/>
      <c r="E19" s="60"/>
      <c r="F19" s="60"/>
      <c r="G19" s="60"/>
      <c r="H19" s="61"/>
      <c r="I19" s="58">
        <v>15</v>
      </c>
      <c r="J19" s="20"/>
    </row>
    <row r="20" spans="1:10" ht="12.75">
      <c r="A20" s="15"/>
      <c r="B20" s="17"/>
      <c r="C20" s="62" t="s">
        <v>44</v>
      </c>
      <c r="D20" s="60"/>
      <c r="E20" s="60"/>
      <c r="F20" s="60"/>
      <c r="G20" s="60"/>
      <c r="H20" s="60"/>
      <c r="I20" s="58">
        <f>12+11.6+12+13</f>
        <v>48.6</v>
      </c>
      <c r="J20" s="14"/>
    </row>
    <row r="21" spans="1:10" ht="12.75">
      <c r="A21" s="15"/>
      <c r="B21" s="16"/>
      <c r="C21" s="62" t="s">
        <v>21</v>
      </c>
      <c r="D21" s="60"/>
      <c r="E21" s="60"/>
      <c r="F21" s="60"/>
      <c r="G21" s="60"/>
      <c r="H21" s="61"/>
      <c r="I21" s="58">
        <f>17+16.66+16.34</f>
        <v>50</v>
      </c>
      <c r="J21" s="14"/>
    </row>
    <row r="22" spans="1:10" ht="12.75">
      <c r="A22" s="15"/>
      <c r="B22" s="16"/>
      <c r="C22" s="56" t="s">
        <v>34</v>
      </c>
      <c r="D22" s="57"/>
      <c r="E22" s="57"/>
      <c r="F22" s="57"/>
      <c r="G22" s="57"/>
      <c r="H22" s="57"/>
      <c r="I22" s="58">
        <v>26.01</v>
      </c>
      <c r="J22" s="14"/>
    </row>
    <row r="23" spans="1:10" ht="12.75">
      <c r="A23" s="15"/>
      <c r="B23" s="16"/>
      <c r="C23" s="59" t="s">
        <v>4</v>
      </c>
      <c r="D23" s="60"/>
      <c r="E23" s="60"/>
      <c r="F23" s="60"/>
      <c r="G23" s="60"/>
      <c r="H23" s="61"/>
      <c r="I23" s="58">
        <f>760-758.37</f>
        <v>1.6299999999999955</v>
      </c>
      <c r="J23" s="14"/>
    </row>
    <row r="24" spans="1:10" s="43" customFormat="1" ht="12.75">
      <c r="A24" s="37">
        <v>38706</v>
      </c>
      <c r="B24" s="38" t="s">
        <v>35</v>
      </c>
      <c r="C24" s="49" t="s">
        <v>49</v>
      </c>
      <c r="D24" s="48"/>
      <c r="E24" s="48"/>
      <c r="F24" s="48"/>
      <c r="G24" s="48"/>
      <c r="H24" s="48"/>
      <c r="I24" s="42"/>
      <c r="J24" s="42">
        <v>501.8</v>
      </c>
    </row>
    <row r="25" spans="1:10" s="43" customFormat="1" ht="12.75">
      <c r="A25" s="37">
        <v>38706</v>
      </c>
      <c r="B25" s="38" t="s">
        <v>36</v>
      </c>
      <c r="C25" s="50" t="s">
        <v>45</v>
      </c>
      <c r="D25" s="45"/>
      <c r="E25" s="45"/>
      <c r="F25" s="45"/>
      <c r="G25" s="45"/>
      <c r="H25" s="46"/>
      <c r="I25" s="42"/>
      <c r="J25" s="42">
        <v>200</v>
      </c>
    </row>
    <row r="26" spans="1:10" s="43" customFormat="1" ht="12.75">
      <c r="A26" s="37">
        <v>38706</v>
      </c>
      <c r="B26" s="38" t="s">
        <v>37</v>
      </c>
      <c r="C26" s="49" t="s">
        <v>17</v>
      </c>
      <c r="D26" s="48"/>
      <c r="E26" s="48"/>
      <c r="F26" s="48"/>
      <c r="G26" s="48"/>
      <c r="H26" s="48"/>
      <c r="I26" s="42"/>
      <c r="J26" s="42">
        <f>492.23+126.62+0.01</f>
        <v>618.86</v>
      </c>
    </row>
    <row r="27" spans="1:10" s="43" customFormat="1" ht="12.75">
      <c r="A27" s="37">
        <v>38706</v>
      </c>
      <c r="B27" s="38" t="s">
        <v>38</v>
      </c>
      <c r="C27" s="44" t="s">
        <v>20</v>
      </c>
      <c r="D27" s="45"/>
      <c r="E27" s="45"/>
      <c r="F27" s="45"/>
      <c r="G27" s="45"/>
      <c r="H27" s="46"/>
      <c r="I27" s="42"/>
      <c r="J27" s="42">
        <v>1440</v>
      </c>
    </row>
    <row r="28" spans="1:10" s="43" customFormat="1" ht="12.75">
      <c r="A28" s="37">
        <v>38706</v>
      </c>
      <c r="B28" s="38" t="s">
        <v>39</v>
      </c>
      <c r="C28" s="49" t="s">
        <v>50</v>
      </c>
      <c r="D28" s="48"/>
      <c r="E28" s="48"/>
      <c r="F28" s="48"/>
      <c r="G28" s="48"/>
      <c r="H28" s="48"/>
      <c r="I28" s="42"/>
      <c r="J28" s="42">
        <v>825.24</v>
      </c>
    </row>
    <row r="29" spans="1:10" s="43" customFormat="1" ht="12.75">
      <c r="A29" s="37">
        <v>38706</v>
      </c>
      <c r="B29" s="38" t="s">
        <v>40</v>
      </c>
      <c r="C29" s="44" t="s">
        <v>46</v>
      </c>
      <c r="D29" s="45"/>
      <c r="E29" s="45"/>
      <c r="F29" s="45"/>
      <c r="G29" s="45"/>
      <c r="H29" s="46"/>
      <c r="I29" s="42"/>
      <c r="J29" s="42">
        <v>900</v>
      </c>
    </row>
    <row r="30" spans="1:10" ht="12.75">
      <c r="A30" s="16"/>
      <c r="B30" s="16"/>
      <c r="C30" s="17"/>
      <c r="D30" s="21"/>
      <c r="E30" s="21"/>
      <c r="F30" s="21"/>
      <c r="G30" s="21"/>
      <c r="H30" s="21"/>
      <c r="I30" s="14"/>
      <c r="J30" s="14"/>
    </row>
    <row r="31" spans="1:10" ht="13.5" thickBot="1">
      <c r="A31" s="6" t="s">
        <v>6</v>
      </c>
      <c r="B31" s="7"/>
      <c r="C31" s="7"/>
      <c r="D31" s="7"/>
      <c r="E31" s="7"/>
      <c r="F31" s="7"/>
      <c r="G31" s="7"/>
      <c r="H31" s="7"/>
      <c r="I31" s="13"/>
      <c r="J31" s="22">
        <f>SUM(J6:J30)</f>
        <v>18446.43</v>
      </c>
    </row>
    <row r="33" ht="12.75">
      <c r="A33" s="51" t="s">
        <v>42</v>
      </c>
    </row>
    <row r="34" ht="13.5" thickBot="1"/>
    <row r="35" spans="1:12" ht="18.75" thickBot="1">
      <c r="A35" s="68" t="s">
        <v>7</v>
      </c>
      <c r="B35" s="69"/>
      <c r="C35" s="69"/>
      <c r="D35" s="69"/>
      <c r="E35" s="69"/>
      <c r="F35" s="69"/>
      <c r="G35" s="69"/>
      <c r="H35" s="69"/>
      <c r="I35" s="69"/>
      <c r="J35" s="70"/>
      <c r="L35" s="23"/>
    </row>
    <row r="36" ht="13.5" thickBot="1">
      <c r="L36" s="23"/>
    </row>
    <row r="37" spans="1:12" ht="12.75">
      <c r="A37" s="2" t="s">
        <v>8</v>
      </c>
      <c r="B37" s="12"/>
      <c r="C37" s="12"/>
      <c r="D37" s="12"/>
      <c r="E37" s="12"/>
      <c r="F37" s="12"/>
      <c r="G37" s="12"/>
      <c r="H37" s="12"/>
      <c r="I37" s="12"/>
      <c r="J37" s="24">
        <v>3579.35</v>
      </c>
      <c r="L37" s="23"/>
    </row>
    <row r="38" spans="1:10" ht="12.75">
      <c r="A38" s="3"/>
      <c r="B38" s="1"/>
      <c r="C38" s="1"/>
      <c r="D38" s="1"/>
      <c r="E38" s="1"/>
      <c r="F38" s="1"/>
      <c r="G38" s="1"/>
      <c r="H38" s="1"/>
      <c r="I38" s="1"/>
      <c r="J38" s="25"/>
    </row>
    <row r="39" spans="1:10" s="66" customFormat="1" ht="12.75">
      <c r="A39" s="63" t="s">
        <v>9</v>
      </c>
      <c r="B39" s="64"/>
      <c r="C39" s="64"/>
      <c r="D39" s="64"/>
      <c r="E39" s="64"/>
      <c r="F39" s="64"/>
      <c r="G39" s="64"/>
      <c r="H39" s="64"/>
      <c r="I39" s="64"/>
      <c r="J39" s="65">
        <f>830.06+17716.38</f>
        <v>18546.440000000002</v>
      </c>
    </row>
    <row r="40" spans="1:10" ht="12.75">
      <c r="A40" s="3"/>
      <c r="B40" s="1"/>
      <c r="C40" s="1"/>
      <c r="D40" s="1"/>
      <c r="E40" s="1"/>
      <c r="F40" s="1"/>
      <c r="G40" s="1"/>
      <c r="H40" s="1"/>
      <c r="I40" s="1"/>
      <c r="J40" s="25"/>
    </row>
    <row r="41" spans="1:11" s="43" customFormat="1" ht="12.75">
      <c r="A41" s="52" t="s">
        <v>10</v>
      </c>
      <c r="B41" s="53"/>
      <c r="C41" s="53"/>
      <c r="D41" s="53"/>
      <c r="E41" s="53"/>
      <c r="F41" s="53"/>
      <c r="G41" s="53"/>
      <c r="H41" s="53"/>
      <c r="I41" s="53"/>
      <c r="J41" s="54">
        <f>-J31</f>
        <v>-18446.43</v>
      </c>
      <c r="K41" s="55"/>
    </row>
    <row r="42" spans="1:10" ht="13.5" thickBot="1">
      <c r="A42" s="6"/>
      <c r="B42" s="7"/>
      <c r="C42" s="7"/>
      <c r="D42" s="7"/>
      <c r="E42" s="7"/>
      <c r="F42" s="7"/>
      <c r="G42" s="7"/>
      <c r="H42" s="7"/>
      <c r="I42" s="7"/>
      <c r="J42" s="27"/>
    </row>
    <row r="43" spans="1:10" ht="13.5" thickBot="1">
      <c r="A43" s="6" t="s">
        <v>11</v>
      </c>
      <c r="B43" s="7"/>
      <c r="C43" s="7"/>
      <c r="D43" s="7"/>
      <c r="E43" s="7"/>
      <c r="F43" s="7"/>
      <c r="G43" s="7"/>
      <c r="H43" s="7"/>
      <c r="I43" s="7"/>
      <c r="J43" s="28">
        <f>J37+J39+J41</f>
        <v>3679.3600000000006</v>
      </c>
    </row>
    <row r="44" ht="13.5" thickBot="1"/>
    <row r="45" spans="1:7" ht="13.5" thickBot="1">
      <c r="A45" s="71" t="s">
        <v>12</v>
      </c>
      <c r="B45" s="72"/>
      <c r="C45" s="72"/>
      <c r="D45" s="72"/>
      <c r="E45" s="72"/>
      <c r="F45" s="72"/>
      <c r="G45" s="73"/>
    </row>
    <row r="46" spans="1:7" ht="12.75">
      <c r="A46" s="29" t="s">
        <v>25</v>
      </c>
      <c r="B46" s="30" t="s">
        <v>26</v>
      </c>
      <c r="C46" s="12"/>
      <c r="D46" s="12"/>
      <c r="E46" s="12"/>
      <c r="F46" s="12"/>
      <c r="G46" s="31">
        <v>9273.66</v>
      </c>
    </row>
    <row r="47" spans="1:7" ht="13.5" customHeight="1">
      <c r="A47" s="32" t="s">
        <v>23</v>
      </c>
      <c r="B47" s="33" t="s">
        <v>47</v>
      </c>
      <c r="C47" s="1"/>
      <c r="D47" s="1"/>
      <c r="E47" s="1"/>
      <c r="F47" s="1"/>
      <c r="G47" s="34">
        <v>450</v>
      </c>
    </row>
    <row r="48" spans="1:7" ht="12.75">
      <c r="A48" s="32" t="s">
        <v>28</v>
      </c>
      <c r="B48" s="35" t="s">
        <v>29</v>
      </c>
      <c r="C48" s="1"/>
      <c r="D48" s="1"/>
      <c r="E48" s="1"/>
      <c r="F48" s="1"/>
      <c r="G48" s="34">
        <v>3461.48</v>
      </c>
    </row>
    <row r="49" spans="1:7" ht="12.75">
      <c r="A49" s="32" t="s">
        <v>40</v>
      </c>
      <c r="B49" s="32" t="s">
        <v>46</v>
      </c>
      <c r="C49" s="1"/>
      <c r="D49" s="1"/>
      <c r="E49" s="1"/>
      <c r="F49" s="1"/>
      <c r="G49" s="34">
        <v>900</v>
      </c>
    </row>
    <row r="50" spans="1:7" ht="12.75">
      <c r="A50" s="32" t="s">
        <v>39</v>
      </c>
      <c r="B50" s="35" t="s">
        <v>16</v>
      </c>
      <c r="C50" s="1"/>
      <c r="D50" s="1"/>
      <c r="E50" s="1"/>
      <c r="F50" s="1"/>
      <c r="G50" s="34">
        <v>825.24</v>
      </c>
    </row>
    <row r="51" spans="1:7" ht="12.75">
      <c r="A51" s="32" t="s">
        <v>30</v>
      </c>
      <c r="B51" s="32" t="s">
        <v>31</v>
      </c>
      <c r="C51" s="1"/>
      <c r="D51" s="1"/>
      <c r="E51" s="1"/>
      <c r="F51" s="1"/>
      <c r="G51" s="34">
        <v>760</v>
      </c>
    </row>
    <row r="52" spans="1:7" ht="12.75">
      <c r="A52" s="32" t="s">
        <v>35</v>
      </c>
      <c r="B52" s="35" t="s">
        <v>49</v>
      </c>
      <c r="C52" s="1"/>
      <c r="D52" s="1"/>
      <c r="E52" s="1"/>
      <c r="F52" s="1"/>
      <c r="G52" s="34">
        <v>501.8</v>
      </c>
    </row>
    <row r="53" spans="1:7" ht="12.75">
      <c r="A53" s="32" t="s">
        <v>36</v>
      </c>
      <c r="B53" s="32" t="s">
        <v>14</v>
      </c>
      <c r="C53" s="1"/>
      <c r="D53" s="1"/>
      <c r="E53" s="1"/>
      <c r="F53" s="1"/>
      <c r="G53" s="34">
        <v>200</v>
      </c>
    </row>
    <row r="54" spans="1:7" ht="12.75">
      <c r="A54" s="32" t="s">
        <v>37</v>
      </c>
      <c r="B54" s="35" t="s">
        <v>17</v>
      </c>
      <c r="C54" s="1"/>
      <c r="D54" s="1"/>
      <c r="E54" s="1"/>
      <c r="F54" s="1"/>
      <c r="G54" s="34">
        <f>492.23+126.62</f>
        <v>618.85</v>
      </c>
    </row>
    <row r="55" spans="1:7" ht="13.5" thickBot="1">
      <c r="A55" s="32" t="s">
        <v>38</v>
      </c>
      <c r="B55" s="32" t="s">
        <v>48</v>
      </c>
      <c r="C55" s="1"/>
      <c r="D55" s="1"/>
      <c r="E55" s="1"/>
      <c r="F55" s="1"/>
      <c r="G55" s="34">
        <v>1440</v>
      </c>
    </row>
    <row r="56" spans="1:7" ht="13.5" thickBot="1">
      <c r="A56" s="74" t="s">
        <v>13</v>
      </c>
      <c r="B56" s="75"/>
      <c r="C56" s="75"/>
      <c r="D56" s="75"/>
      <c r="E56" s="75"/>
      <c r="F56" s="75"/>
      <c r="G56" s="4">
        <f>SUM(G46:G55)</f>
        <v>18431.03</v>
      </c>
    </row>
    <row r="57" ht="12.75">
      <c r="G57" s="26"/>
    </row>
    <row r="60" ht="12.75">
      <c r="B60" s="5" t="s">
        <v>41</v>
      </c>
    </row>
  </sheetData>
  <mergeCells count="4">
    <mergeCell ref="C2:I2"/>
    <mergeCell ref="A35:J35"/>
    <mergeCell ref="A45:G45"/>
    <mergeCell ref="A56:F56"/>
  </mergeCells>
  <printOptions horizontalCentered="1"/>
  <pageMargins left="0.1968503937007874" right="0.1968503937007874" top="0.984251968503937" bottom="0.984251968503937" header="0.5118110236220472" footer="0.5118110236220472"/>
  <pageSetup horizontalDpi="120" verticalDpi="12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COSERCOND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COSERCOND</dc:creator>
  <cp:keywords/>
  <dc:description/>
  <cp:lastModifiedBy>.</cp:lastModifiedBy>
  <cp:lastPrinted>2005-12-01T13:41:18Z</cp:lastPrinted>
  <dcterms:created xsi:type="dcterms:W3CDTF">2005-03-30T11:16:40Z</dcterms:created>
  <dcterms:modified xsi:type="dcterms:W3CDTF">2007-10-03T13:19:04Z</dcterms:modified>
  <cp:category/>
  <cp:version/>
  <cp:contentType/>
  <cp:contentStatus/>
</cp:coreProperties>
</file>